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tmp\"/>
    </mc:Choice>
  </mc:AlternateContent>
  <bookViews>
    <workbookView xWindow="0" yWindow="0" windowWidth="28800" windowHeight="12420"/>
  </bookViews>
  <sheets>
    <sheet name="CS" sheetId="3" r:id="rId1"/>
  </sheets>
  <definedNames>
    <definedName name="CommitLogSize">CS!$C$23</definedName>
    <definedName name="CompressionRatio">CS!$C$22</definedName>
    <definedName name="CxSize">CS!$C$29</definedName>
    <definedName name="NbActivities">CS!$C$30</definedName>
    <definedName name="NbCxPerDay">CS!$C$16</definedName>
    <definedName name="NbDay">CS!$C$17</definedName>
    <definedName name="NbEventsCx">CS!$C$28</definedName>
    <definedName name="NbService">CS!$D$5</definedName>
    <definedName name="NbState">CS!$D$8</definedName>
    <definedName name="NbStorageNodes">CS!$C$18</definedName>
    <definedName name="NbTask">CS!$D$11</definedName>
    <definedName name="RF">CS!$C$19</definedName>
  </definedNames>
  <calcPr calcId="152511"/>
</workbook>
</file>

<file path=xl/calcChain.xml><?xml version="1.0" encoding="utf-8"?>
<calcChain xmlns="http://schemas.openxmlformats.org/spreadsheetml/2006/main">
  <c r="K4" i="3" l="1"/>
  <c r="C28" i="3"/>
  <c r="C29" i="3"/>
  <c r="C23" i="3"/>
  <c r="C30" i="3"/>
  <c r="C33" i="3" l="1"/>
  <c r="K5" i="3" s="1"/>
  <c r="K6" i="3" s="1"/>
  <c r="K7" i="3" s="1"/>
  <c r="K8" i="3" s="1"/>
</calcChain>
</file>

<file path=xl/comments1.xml><?xml version="1.0" encoding="utf-8"?>
<comments xmlns="http://schemas.openxmlformats.org/spreadsheetml/2006/main">
  <authors>
    <author>cchoel</author>
  </authors>
  <commentList>
    <comment ref="C5" authorId="0" shapeId="0">
      <text>
        <r>
          <rPr>
            <sz val="9"/>
            <color indexed="81"/>
            <rFont val="Tahoma"/>
            <charset val="1"/>
          </rPr>
          <t>{ 
  "contact_key": "111949719851",
  "interaction_id": "YEX9X4TYM1M2JWOA",
  "session_id": "WFBBXFQ17P8ESNSWGVWPFHWG9Q7TX5X0",
  "application_type": 10,
  "application_id": 2,
  "est_duration": 321,
  "service_type": 4,  
  "media_type": "sms",
  "resource_id": 927,
  "resource_type": 6
}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{ 
  "interaction_id": "111949719851",
  "session_id":"WFBBXFQ17P8ESNSWGVWPFHWG9Q7TX5X0",
  "application_type": 7,
  "application_id": 7,
  "disposition": 4,
  "disposition_desc": "9K5TGWEV7U",
  "media_type": "survey",
  "resource_id": 927,
  "resource_type": 2
}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{ 
  "UserPreferences": 
  {
   "Language":"7TKDV",
   "Police":"K272Q67CBN"
  },
  "Meeting": 
  {
   "MeetingDate" : "1935301299"
  },
  "Satisfaction": [
   {
    "rating":2,
    "pertinence":2,
    "usefull":true,
    "place":"03QR2SHGWBW28OJ0O2DOH6MG7R0X8707"
   },
   {
    "rating":1,
    "pertinence":3,
    "usefull":false,
    "place":"K9EAB5S7JF3D9J0OFJ45HJW5DXES897E"
   }
  ]
}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Safety of 100% allows to allocate disk for compaction purpose.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{ 
  "interaction_id": "111949719851",
  "session_id":"WFBBXFQ17P8ESNSWGVWPFHWG9Q7TX5X0",
  "application_type": 6,
  "application_id": 2,
  "disposition": 10,
  "disposition_desc": "988CG6J6F7",
  "media_type": "web",
  "resource_id": 927,
  "resource_type": 2
}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{ 
  "interaction_id": "111949719851",
  "session_id":"WFBBXFQ17P8ESNSWGVWPFHWG9Q7TX5X0",
  "application_type": 6,
  "application_id": 2,
  "disposition": 10,
  "disposition_desc": "988CG6J6F7",
  "media_type": "web",
  "resource_id": 927,
  "resource_type": 2
}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{ 
  "survey": 
  {
   "question1": 6,
   "question2": false,
   "question3": "589SBUUOSFTEBU96MK3PTYH7O1QWJH3Y",
   "url": "http://95PM4W7URCG5PB4591T7ETDO8MHY7CGE"
  },
  "options": 
  {
   "type":"RAUM3HAT2R9YMQOQ",
   "risk":"0YX54"
  }
}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{ 
  "interaction_id": "111949719851",
  "session_id":"WFBBXFQ17P8ESNSWGVWPFHWG9Q7TX5X0",
  "application_type": 7,
  "application_id": 6,
  "est_duration": 39,
  "task_type": 2,  
  "media_type": "sms",
  "resource_id": 927,
  "resource_type": 9
}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{ 
  "interaction_id": "111949719851",
  "session_id":"WFBBXFQ17P8ESNSWGVWPFHWG9Q7TX5X0",
  "application_type": 9,
  "application_id": 9,
  "disposition": 6,
  "disposition_desc": "SKQ1WHR5QO",
  "media_type": "sms",
  "resource_id": 927,
  "resource_type": 9
}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{ 
  "IdentificationInfo": 
  {
   "Username": "GCAVKAPM5N",
   "PIN": "599",
   "SecQuestionAnswer": "YHGS1N"
  },
  "SelectedChoice": 
  {
   "Button1":"PASGUW",
   "Button2":"DUQFD7",
   "Button3":"8X9YXS"
  }
}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3 is default</t>
        </r>
      </text>
    </comment>
  </commentList>
</comments>
</file>

<file path=xl/sharedStrings.xml><?xml version="1.0" encoding="utf-8"?>
<sst xmlns="http://schemas.openxmlformats.org/spreadsheetml/2006/main" count="43" uniqueCount="36">
  <si>
    <t>Value</t>
  </si>
  <si>
    <t>Comments</t>
  </si>
  <si>
    <t>Calculations</t>
  </si>
  <si>
    <t>Genesys Context Services - Sizing Input Parameters</t>
  </si>
  <si>
    <t>Genesys Context Services - Sizing Output Summary</t>
  </si>
  <si>
    <t>service start event</t>
  </si>
  <si>
    <t>service end event</t>
  </si>
  <si>
    <t>service update event(s)</t>
  </si>
  <si>
    <t>state start event</t>
  </si>
  <si>
    <t>state end event</t>
  </si>
  <si>
    <t>state update event(s)</t>
  </si>
  <si>
    <t>task start event</t>
  </si>
  <si>
    <t>task end event</t>
  </si>
  <si>
    <t>task update event(s)</t>
  </si>
  <si>
    <t>Replication Factor</t>
  </si>
  <si>
    <t>Total</t>
  </si>
  <si>
    <t>Event Size (bytes)</t>
  </si>
  <si>
    <t>Number of Events</t>
  </si>
  <si>
    <t>Events Parameter</t>
  </si>
  <si>
    <t>Volume Parameter</t>
  </si>
  <si>
    <t>Number of events
per conversation</t>
  </si>
  <si>
    <t>Size of conversation 
in storage (bytes)</t>
  </si>
  <si>
    <t>Description</t>
  </si>
  <si>
    <t>Number of Activities</t>
  </si>
  <si>
    <t>Constants</t>
  </si>
  <si>
    <t>Compression ratio</t>
  </si>
  <si>
    <t>Estimated disk size (MB)</t>
  </si>
  <si>
    <t>Data Size (MB)</t>
  </si>
  <si>
    <t>Number of Conversations per Day</t>
  </si>
  <si>
    <t>Conversations life (days)</t>
  </si>
  <si>
    <t>Cluster Data Size (MB)</t>
  </si>
  <si>
    <t>Number of storage nodes</t>
  </si>
  <si>
    <t>CommitLog Size (MB)</t>
  </si>
  <si>
    <t>Grand Total (MB)</t>
  </si>
  <si>
    <t>Data Size per node MB)</t>
  </si>
  <si>
    <t>Disk usage per node (MB)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</si>
</sst>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gradientFill type="path">
        <stop position="0">
          <color theme="8" tint="0.40000610370189521"/>
        </stop>
        <stop position="1">
          <color theme="8" tint="0.59999389629810485"/>
        </stop>
      </gradientFill>
    </fill>
    <fill>
      <gradientFill degree="225">
        <stop position="0">
          <color rgb="FFFFCC66"/>
        </stop>
        <stop position="1">
          <color rgb="FFFFC000"/>
        </stop>
      </gradientFill>
    </fill>
    <fill>
      <patternFill patternType="solid">
        <fgColor theme="0"/>
        <bgColor indexed="64"/>
      </patternFill>
    </fill>
    <fill>
      <gradientFill degree="90">
        <stop position="0">
          <color rgb="FFFFCC66"/>
        </stop>
        <stop position="1">
          <color rgb="FFFFFF99"/>
        </stop>
      </gradientFill>
    </fill>
    <fill>
      <gradientFill degree="225">
        <stop position="0">
          <color theme="0"/>
        </stop>
        <stop position="1">
          <color theme="8" tint="0.80001220740379042"/>
        </stop>
      </gradientFill>
    </fill>
    <fill>
      <gradientFill degree="225">
        <stop position="0">
          <color theme="6" tint="0.40000610370189521"/>
        </stop>
        <stop position="1">
          <color rgb="FF00B050"/>
        </stop>
      </gradientFill>
    </fill>
    <fill>
      <gradientFill type="path" left="1" right="1">
        <stop position="0">
          <color rgb="FF00DE64"/>
        </stop>
        <stop position="1">
          <color rgb="FF00B050"/>
        </stop>
      </gradient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 applyBorder="1"/>
    <xf numFmtId="0" fontId="2" fillId="4" borderId="6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6" fillId="0" borderId="8" xfId="0" applyFont="1" applyBorder="1" applyAlignment="1">
      <alignment vertical="center"/>
    </xf>
    <xf numFmtId="0" fontId="2" fillId="0" borderId="6" xfId="0" applyFont="1" applyBorder="1" applyAlignment="1">
      <alignment wrapText="1"/>
    </xf>
    <xf numFmtId="0" fontId="1" fillId="0" borderId="7" xfId="0" applyFont="1" applyBorder="1"/>
    <xf numFmtId="0" fontId="7" fillId="6" borderId="10" xfId="0" applyFont="1" applyFill="1" applyBorder="1" applyAlignment="1" applyProtection="1">
      <alignment vertical="center"/>
      <protection locked="0"/>
    </xf>
    <xf numFmtId="0" fontId="7" fillId="6" borderId="16" xfId="0" applyFont="1" applyFill="1" applyBorder="1" applyAlignment="1" applyProtection="1">
      <alignment vertical="center"/>
      <protection locked="0"/>
    </xf>
    <xf numFmtId="0" fontId="7" fillId="6" borderId="23" xfId="0" applyFont="1" applyFill="1" applyBorder="1" applyAlignment="1" applyProtection="1">
      <alignment vertical="center"/>
      <protection locked="0"/>
    </xf>
    <xf numFmtId="1" fontId="1" fillId="0" borderId="10" xfId="0" applyNumberFormat="1" applyFont="1" applyBorder="1"/>
    <xf numFmtId="0" fontId="6" fillId="0" borderId="6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0" borderId="8" xfId="0" applyBorder="1" applyAlignment="1">
      <alignment wrapText="1"/>
    </xf>
    <xf numFmtId="0" fontId="6" fillId="0" borderId="22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2" fontId="7" fillId="6" borderId="36" xfId="0" applyNumberFormat="1" applyFont="1" applyFill="1" applyBorder="1" applyAlignment="1" applyProtection="1">
      <alignment horizontal="right" vertical="center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1" fontId="1" fillId="0" borderId="16" xfId="0" applyNumberFormat="1" applyFont="1" applyBorder="1"/>
    <xf numFmtId="0" fontId="2" fillId="0" borderId="15" xfId="0" applyFont="1" applyBorder="1" applyAlignment="1">
      <alignment wrapText="1"/>
    </xf>
    <xf numFmtId="2" fontId="1" fillId="0" borderId="16" xfId="0" applyNumberFormat="1" applyFont="1" applyBorder="1" applyAlignment="1">
      <alignment horizontal="center"/>
    </xf>
    <xf numFmtId="0" fontId="7" fillId="6" borderId="23" xfId="0" applyFont="1" applyFill="1" applyBorder="1" applyAlignment="1" applyProtection="1">
      <alignment vertical="center"/>
      <protection locked="0"/>
    </xf>
    <xf numFmtId="3" fontId="5" fillId="5" borderId="9" xfId="1" applyNumberFormat="1" applyFont="1" applyFill="1" applyBorder="1" applyAlignment="1" applyProtection="1">
      <alignment horizontal="right" vertical="center" wrapText="1"/>
    </xf>
    <xf numFmtId="3" fontId="13" fillId="5" borderId="21" xfId="1" applyNumberFormat="1" applyFont="1" applyFill="1" applyBorder="1" applyAlignment="1" applyProtection="1">
      <alignment horizontal="right" vertical="center" wrapText="1"/>
    </xf>
    <xf numFmtId="0" fontId="2" fillId="0" borderId="22" xfId="0" applyFont="1" applyBorder="1" applyAlignment="1">
      <alignment wrapText="1"/>
    </xf>
    <xf numFmtId="3" fontId="5" fillId="5" borderId="37" xfId="1" applyNumberFormat="1" applyFont="1" applyFill="1" applyBorder="1" applyAlignment="1" applyProtection="1">
      <alignment horizontal="right" vertical="center" wrapText="1"/>
    </xf>
    <xf numFmtId="2" fontId="7" fillId="6" borderId="30" xfId="0" applyNumberFormat="1" applyFont="1" applyFill="1" applyBorder="1" applyAlignment="1" applyProtection="1">
      <alignment horizontal="right" vertical="center"/>
      <protection locked="0"/>
    </xf>
    <xf numFmtId="3" fontId="13" fillId="5" borderId="37" xfId="1" applyNumberFormat="1" applyFont="1" applyFill="1" applyBorder="1" applyAlignment="1" applyProtection="1">
      <alignment horizontal="right" vertical="center" wrapText="1"/>
    </xf>
    <xf numFmtId="0" fontId="0" fillId="0" borderId="35" xfId="0" applyBorder="1" applyAlignment="1"/>
    <xf numFmtId="0" fontId="0" fillId="0" borderId="32" xfId="0" applyBorder="1" applyAlignment="1"/>
    <xf numFmtId="0" fontId="0" fillId="0" borderId="11" xfId="0" applyBorder="1" applyAlignment="1"/>
    <xf numFmtId="0" fontId="7" fillId="6" borderId="23" xfId="0" applyFont="1" applyFill="1" applyBorder="1" applyAlignment="1" applyProtection="1">
      <alignment vertical="center"/>
      <protection locked="0"/>
    </xf>
    <xf numFmtId="0" fontId="0" fillId="0" borderId="26" xfId="0" applyBorder="1" applyAlignment="1">
      <alignment vertical="center"/>
    </xf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2" fillId="8" borderId="33" xfId="0" applyFont="1" applyFill="1" applyBorder="1" applyAlignment="1">
      <alignment horizontal="center" vertical="center" wrapText="1"/>
    </xf>
    <xf numFmtId="0" fontId="0" fillId="8" borderId="34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7" borderId="27" xfId="0" applyFont="1" applyFill="1" applyBorder="1" applyAlignment="1">
      <alignment horizontal="center" vertical="top" wrapText="1"/>
    </xf>
    <xf numFmtId="0" fontId="8" fillId="7" borderId="28" xfId="0" applyFont="1" applyFill="1" applyBorder="1" applyAlignment="1">
      <alignment horizontal="center" vertical="top" wrapText="1"/>
    </xf>
    <xf numFmtId="0" fontId="8" fillId="7" borderId="29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3" xfId="0" applyBorder="1" applyAlignment="1"/>
    <xf numFmtId="0" fontId="0" fillId="0" borderId="14" xfId="0" applyBorder="1" applyAlignment="1"/>
    <xf numFmtId="0" fontId="0" fillId="0" borderId="12" xfId="0" applyBorder="1" applyAlignment="1"/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27" xfId="0" applyFont="1" applyBorder="1" applyAlignment="1">
      <alignment wrapText="1"/>
    </xf>
    <xf numFmtId="0" fontId="0" fillId="0" borderId="28" xfId="0" applyBorder="1" applyAlignment="1"/>
    <xf numFmtId="0" fontId="0" fillId="0" borderId="29" xfId="0" applyBorder="1" applyAlignment="1"/>
    <xf numFmtId="0" fontId="2" fillId="0" borderId="28" xfId="0" applyFont="1" applyBorder="1" applyAlignment="1">
      <alignment horizontal="center"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0" fontId="2" fillId="8" borderId="34" xfId="0" applyFont="1" applyFill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DE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33"/>
  <sheetViews>
    <sheetView tabSelected="1" zoomScale="85" zoomScaleNormal="85" workbookViewId="0">
      <selection activeCell="K8" sqref="K8"/>
    </sheetView>
  </sheetViews>
  <sheetFormatPr defaultRowHeight="15" x14ac:dyDescent="0.25"/>
  <cols>
    <col min="1" max="1" width="0.85546875" customWidth="1"/>
    <col min="2" max="2" width="29.85546875" customWidth="1"/>
    <col min="3" max="3" width="15.5703125" customWidth="1"/>
    <col min="4" max="4" width="17.140625" customWidth="1"/>
    <col min="8" max="8" width="15.85546875" customWidth="1"/>
    <col min="9" max="9" width="1.42578125" customWidth="1"/>
    <col min="10" max="10" width="33.140625" customWidth="1"/>
    <col min="11" max="11" width="22.7109375" customWidth="1"/>
  </cols>
  <sheetData>
    <row r="1" spans="2:11" ht="3.75" customHeight="1" thickBot="1" x14ac:dyDescent="0.3"/>
    <row r="2" spans="2:11" ht="18.75" x14ac:dyDescent="0.25">
      <c r="B2" s="78" t="s">
        <v>3</v>
      </c>
      <c r="C2" s="79"/>
      <c r="D2" s="79"/>
      <c r="E2" s="79"/>
      <c r="F2" s="79"/>
      <c r="G2" s="79"/>
      <c r="H2" s="80"/>
      <c r="J2" s="70" t="s">
        <v>4</v>
      </c>
      <c r="K2" s="71"/>
    </row>
    <row r="3" spans="2:11" ht="15.75" thickBot="1" x14ac:dyDescent="0.3">
      <c r="B3" s="2"/>
      <c r="C3" s="3"/>
      <c r="D3" s="3"/>
      <c r="E3" s="3"/>
      <c r="F3" s="3"/>
      <c r="G3" s="3"/>
      <c r="H3" s="4"/>
      <c r="J3" s="5"/>
      <c r="K3" s="6"/>
    </row>
    <row r="4" spans="2:11" ht="16.5" customHeight="1" x14ac:dyDescent="0.25">
      <c r="B4" s="7" t="s">
        <v>18</v>
      </c>
      <c r="C4" s="8" t="s">
        <v>16</v>
      </c>
      <c r="D4" s="8" t="s">
        <v>17</v>
      </c>
      <c r="E4" s="81" t="s">
        <v>1</v>
      </c>
      <c r="F4" s="81"/>
      <c r="G4" s="81"/>
      <c r="H4" s="82"/>
      <c r="J4" s="9" t="s">
        <v>27</v>
      </c>
      <c r="K4" s="30">
        <f>C33</f>
        <v>80117.7978515625</v>
      </c>
    </row>
    <row r="5" spans="2:11" ht="17.25" customHeight="1" x14ac:dyDescent="0.25">
      <c r="B5" s="10" t="s">
        <v>5</v>
      </c>
      <c r="C5" s="13">
        <v>246</v>
      </c>
      <c r="D5" s="39">
        <v>1</v>
      </c>
      <c r="E5" s="64"/>
      <c r="F5" s="65"/>
      <c r="G5" s="65"/>
      <c r="H5" s="66"/>
      <c r="J5" s="9" t="s">
        <v>30</v>
      </c>
      <c r="K5" s="30">
        <f>K4*RF</f>
        <v>240353.3935546875</v>
      </c>
    </row>
    <row r="6" spans="2:11" x14ac:dyDescent="0.25">
      <c r="B6" s="10" t="s">
        <v>6</v>
      </c>
      <c r="C6" s="13">
        <v>227</v>
      </c>
      <c r="D6" s="40"/>
      <c r="E6" s="67"/>
      <c r="F6" s="68"/>
      <c r="G6" s="68"/>
      <c r="H6" s="69"/>
      <c r="J6" s="32" t="s">
        <v>34</v>
      </c>
      <c r="K6" s="33">
        <f>K5/NbStorageNodes</f>
        <v>60088.348388671875</v>
      </c>
    </row>
    <row r="7" spans="2:11" ht="16.5" customHeight="1" x14ac:dyDescent="0.25">
      <c r="B7" s="10" t="s">
        <v>7</v>
      </c>
      <c r="C7" s="13">
        <v>291</v>
      </c>
      <c r="D7" s="13">
        <v>0</v>
      </c>
      <c r="E7" s="75"/>
      <c r="F7" s="76"/>
      <c r="G7" s="76"/>
      <c r="H7" s="77"/>
      <c r="J7" s="32" t="s">
        <v>35</v>
      </c>
      <c r="K7" s="35">
        <f>K6*2+CommitLogSize</f>
        <v>128368.69677734375</v>
      </c>
    </row>
    <row r="8" spans="2:11" ht="16.5" thickBot="1" x14ac:dyDescent="0.3">
      <c r="B8" s="10" t="s">
        <v>8</v>
      </c>
      <c r="C8" s="13">
        <v>210</v>
      </c>
      <c r="D8" s="39">
        <v>5</v>
      </c>
      <c r="E8" s="64"/>
      <c r="F8" s="65"/>
      <c r="G8" s="65"/>
      <c r="H8" s="66"/>
      <c r="J8" s="27" t="s">
        <v>33</v>
      </c>
      <c r="K8" s="31">
        <f>K7*NbStorageNodes</f>
        <v>513474.787109375</v>
      </c>
    </row>
    <row r="9" spans="2:11" x14ac:dyDescent="0.25">
      <c r="B9" s="10" t="s">
        <v>9</v>
      </c>
      <c r="C9" s="13">
        <v>225</v>
      </c>
      <c r="D9" s="40"/>
      <c r="E9" s="67"/>
      <c r="F9" s="68"/>
      <c r="G9" s="68"/>
      <c r="H9" s="69"/>
    </row>
    <row r="10" spans="2:11" x14ac:dyDescent="0.25">
      <c r="B10" s="10" t="s">
        <v>10</v>
      </c>
      <c r="C10" s="13">
        <v>192</v>
      </c>
      <c r="D10" s="13">
        <v>0</v>
      </c>
      <c r="E10" s="75"/>
      <c r="F10" s="76"/>
      <c r="G10" s="76"/>
      <c r="H10" s="77"/>
    </row>
    <row r="11" spans="2:11" x14ac:dyDescent="0.25">
      <c r="B11" s="10" t="s">
        <v>11</v>
      </c>
      <c r="C11" s="13">
        <v>208</v>
      </c>
      <c r="D11" s="39">
        <v>10</v>
      </c>
      <c r="E11" s="64"/>
      <c r="F11" s="65"/>
      <c r="G11" s="65"/>
      <c r="H11" s="66"/>
    </row>
    <row r="12" spans="2:11" x14ac:dyDescent="0.25">
      <c r="B12" s="10" t="s">
        <v>12</v>
      </c>
      <c r="C12" s="13">
        <v>228</v>
      </c>
      <c r="D12" s="40"/>
      <c r="E12" s="67"/>
      <c r="F12" s="68"/>
      <c r="G12" s="68"/>
      <c r="H12" s="69"/>
    </row>
    <row r="13" spans="2:11" ht="15.75" thickBot="1" x14ac:dyDescent="0.3">
      <c r="B13" s="18" t="s">
        <v>13</v>
      </c>
      <c r="C13" s="14">
        <v>165</v>
      </c>
      <c r="D13" s="14">
        <v>0</v>
      </c>
      <c r="E13" s="50"/>
      <c r="F13" s="51"/>
      <c r="G13" s="51"/>
      <c r="H13" s="52"/>
    </row>
    <row r="14" spans="2:11" ht="15.75" thickBot="1" x14ac:dyDescent="0.3">
      <c r="B14" s="11"/>
      <c r="C14" s="1"/>
      <c r="D14" s="1"/>
      <c r="E14" s="1"/>
      <c r="F14" s="1"/>
      <c r="G14" s="1"/>
      <c r="H14" s="12"/>
    </row>
    <row r="15" spans="2:11" x14ac:dyDescent="0.25">
      <c r="B15" s="7" t="s">
        <v>19</v>
      </c>
      <c r="C15" s="8" t="s">
        <v>0</v>
      </c>
      <c r="D15" s="47" t="s">
        <v>1</v>
      </c>
      <c r="E15" s="48"/>
      <c r="F15" s="48"/>
      <c r="G15" s="48"/>
      <c r="H15" s="49"/>
    </row>
    <row r="16" spans="2:11" x14ac:dyDescent="0.25">
      <c r="B16" s="10" t="s">
        <v>28</v>
      </c>
      <c r="C16" s="13">
        <v>160000</v>
      </c>
      <c r="D16" s="36"/>
      <c r="E16" s="37"/>
      <c r="F16" s="37"/>
      <c r="G16" s="37"/>
      <c r="H16" s="38"/>
    </row>
    <row r="17" spans="2:8" x14ac:dyDescent="0.25">
      <c r="B17" s="20" t="s">
        <v>29</v>
      </c>
      <c r="C17" s="15">
        <v>90</v>
      </c>
      <c r="D17" s="36"/>
      <c r="E17" s="37"/>
      <c r="F17" s="37"/>
      <c r="G17" s="37"/>
      <c r="H17" s="38"/>
    </row>
    <row r="18" spans="2:8" x14ac:dyDescent="0.25">
      <c r="B18" s="20" t="s">
        <v>31</v>
      </c>
      <c r="C18" s="29">
        <v>4</v>
      </c>
      <c r="D18" s="72"/>
      <c r="E18" s="73"/>
      <c r="F18" s="73"/>
      <c r="G18" s="73"/>
      <c r="H18" s="74"/>
    </row>
    <row r="19" spans="2:8" ht="15.75" thickBot="1" x14ac:dyDescent="0.3">
      <c r="B19" s="18" t="s">
        <v>14</v>
      </c>
      <c r="C19" s="14">
        <v>3</v>
      </c>
      <c r="D19" s="41"/>
      <c r="E19" s="42"/>
      <c r="F19" s="42"/>
      <c r="G19" s="42"/>
      <c r="H19" s="43"/>
    </row>
    <row r="20" spans="2:8" ht="15.75" thickBot="1" x14ac:dyDescent="0.3">
      <c r="B20" s="83"/>
      <c r="C20" s="84"/>
      <c r="D20" s="84"/>
      <c r="E20" s="84"/>
      <c r="F20" s="84"/>
      <c r="G20" s="84"/>
      <c r="H20" s="85"/>
    </row>
    <row r="21" spans="2:8" x14ac:dyDescent="0.25">
      <c r="B21" s="7" t="s">
        <v>24</v>
      </c>
      <c r="C21" s="8" t="s">
        <v>0</v>
      </c>
      <c r="D21" s="47" t="s">
        <v>1</v>
      </c>
      <c r="E21" s="48"/>
      <c r="F21" s="48"/>
      <c r="G21" s="48"/>
      <c r="H21" s="49"/>
    </row>
    <row r="22" spans="2:8" x14ac:dyDescent="0.25">
      <c r="B22" s="17" t="s">
        <v>25</v>
      </c>
      <c r="C22" s="34">
        <v>0.5</v>
      </c>
      <c r="D22" s="72"/>
      <c r="E22" s="73"/>
      <c r="F22" s="73"/>
      <c r="G22" s="73"/>
      <c r="H22" s="74"/>
    </row>
    <row r="23" spans="2:8" ht="15.75" thickBot="1" x14ac:dyDescent="0.3">
      <c r="B23" s="21" t="s">
        <v>32</v>
      </c>
      <c r="C23" s="22">
        <f>1024*8</f>
        <v>8192</v>
      </c>
      <c r="D23" s="41"/>
      <c r="E23" s="42"/>
      <c r="F23" s="42"/>
      <c r="G23" s="42"/>
      <c r="H23" s="43"/>
    </row>
    <row r="24" spans="2:8" ht="15.75" thickBot="1" x14ac:dyDescent="0.3">
      <c r="B24" s="86"/>
      <c r="C24" s="86"/>
      <c r="D24" s="86"/>
      <c r="E24" s="86"/>
      <c r="F24" s="86"/>
      <c r="G24" s="86"/>
      <c r="H24" s="86"/>
    </row>
    <row r="25" spans="2:8" ht="19.5" thickBot="1" x14ac:dyDescent="0.3">
      <c r="B25" s="53" t="s">
        <v>2</v>
      </c>
      <c r="C25" s="54"/>
      <c r="D25" s="54"/>
      <c r="E25" s="54"/>
      <c r="F25" s="54"/>
      <c r="G25" s="54"/>
      <c r="H25" s="55"/>
    </row>
    <row r="26" spans="2:8" ht="15.75" thickBot="1" x14ac:dyDescent="0.3">
      <c r="B26" s="87"/>
      <c r="C26" s="88"/>
      <c r="D26" s="88"/>
      <c r="E26" s="88"/>
      <c r="F26" s="88"/>
      <c r="G26" s="88"/>
      <c r="H26" s="89"/>
    </row>
    <row r="27" spans="2:8" x14ac:dyDescent="0.25">
      <c r="B27" s="23" t="s">
        <v>22</v>
      </c>
      <c r="C27" s="24" t="s">
        <v>0</v>
      </c>
      <c r="D27" s="44" t="s">
        <v>1</v>
      </c>
      <c r="E27" s="45"/>
      <c r="F27" s="45"/>
      <c r="G27" s="45"/>
      <c r="H27" s="46"/>
    </row>
    <row r="28" spans="2:8" ht="30" x14ac:dyDescent="0.25">
      <c r="B28" s="19" t="s">
        <v>20</v>
      </c>
      <c r="C28" s="16">
        <f>NbService*2+D7+NbState*2+D10+NbTask*2+D13</f>
        <v>32</v>
      </c>
      <c r="D28" s="56"/>
      <c r="E28" s="56"/>
      <c r="F28" s="56"/>
      <c r="G28" s="56"/>
      <c r="H28" s="57"/>
    </row>
    <row r="29" spans="2:8" ht="30" x14ac:dyDescent="0.25">
      <c r="B29" s="19" t="s">
        <v>21</v>
      </c>
      <c r="C29" s="16">
        <f>SUM(C5*NbService,C6*NbService,C7*D7,C8*NbState,C9*NbState,C10*D10,C11*NbTask,C12*NbTask,C13*D13)</f>
        <v>7008</v>
      </c>
      <c r="D29" s="58"/>
      <c r="E29" s="59"/>
      <c r="F29" s="59"/>
      <c r="G29" s="59"/>
      <c r="H29" s="60"/>
    </row>
    <row r="30" spans="2:8" ht="15.75" thickBot="1" x14ac:dyDescent="0.3">
      <c r="B30" s="25" t="s">
        <v>23</v>
      </c>
      <c r="C30" s="26">
        <f>SUM(D5,D8,D11)*C16</f>
        <v>2560000</v>
      </c>
      <c r="D30" s="61"/>
      <c r="E30" s="62"/>
      <c r="F30" s="62"/>
      <c r="G30" s="62"/>
      <c r="H30" s="63"/>
    </row>
    <row r="31" spans="2:8" ht="15.75" thickBot="1" x14ac:dyDescent="0.3">
      <c r="B31" s="87"/>
      <c r="C31" s="88"/>
      <c r="D31" s="88"/>
      <c r="E31" s="88"/>
      <c r="F31" s="88"/>
      <c r="G31" s="88"/>
      <c r="H31" s="89"/>
    </row>
    <row r="32" spans="2:8" ht="15" customHeight="1" x14ac:dyDescent="0.25">
      <c r="B32" s="23" t="s">
        <v>22</v>
      </c>
      <c r="C32" s="24" t="s">
        <v>15</v>
      </c>
      <c r="D32" s="44" t="s">
        <v>1</v>
      </c>
      <c r="E32" s="90"/>
      <c r="F32" s="90"/>
      <c r="G32" s="90"/>
      <c r="H32" s="90"/>
    </row>
    <row r="33" spans="2:8" ht="15.75" thickBot="1" x14ac:dyDescent="0.3">
      <c r="B33" s="25" t="s">
        <v>26</v>
      </c>
      <c r="C33" s="28">
        <f>NbCxPerDay*NbDay*(250+NbEventsCx*65+CxSize*CompressionRatio)/1024^2</f>
        <v>80117.7978515625</v>
      </c>
      <c r="D33" s="91"/>
      <c r="E33" s="92"/>
      <c r="F33" s="92"/>
      <c r="G33" s="92"/>
      <c r="H33" s="93"/>
    </row>
  </sheetData>
  <mergeCells count="31">
    <mergeCell ref="D33:H33"/>
    <mergeCell ref="E5:H6"/>
    <mergeCell ref="E8:H9"/>
    <mergeCell ref="E11:H12"/>
    <mergeCell ref="J2:K2"/>
    <mergeCell ref="D22:H22"/>
    <mergeCell ref="E7:H7"/>
    <mergeCell ref="E10:H10"/>
    <mergeCell ref="B2:H2"/>
    <mergeCell ref="E4:H4"/>
    <mergeCell ref="D18:H18"/>
    <mergeCell ref="B20:H20"/>
    <mergeCell ref="B24:H24"/>
    <mergeCell ref="B26:H26"/>
    <mergeCell ref="B31:H31"/>
    <mergeCell ref="D32:H32"/>
    <mergeCell ref="D17:H17"/>
    <mergeCell ref="D5:D6"/>
    <mergeCell ref="D8:D9"/>
    <mergeCell ref="D11:D12"/>
    <mergeCell ref="D16:H16"/>
    <mergeCell ref="D19:H19"/>
    <mergeCell ref="D27:H27"/>
    <mergeCell ref="D21:H21"/>
    <mergeCell ref="D23:H23"/>
    <mergeCell ref="E13:H13"/>
    <mergeCell ref="B25:H25"/>
    <mergeCell ref="D28:H28"/>
    <mergeCell ref="D29:H29"/>
    <mergeCell ref="D30:H30"/>
    <mergeCell ref="D15:H1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CS</vt:lpstr>
      <vt:lpstr>CommitLogSize</vt:lpstr>
      <vt:lpstr>CompressionRatio</vt:lpstr>
      <vt:lpstr>CxSize</vt:lpstr>
      <vt:lpstr>NbActivities</vt:lpstr>
      <vt:lpstr>NbCxPerDay</vt:lpstr>
      <vt:lpstr>NbDay</vt:lpstr>
      <vt:lpstr>NbEventsCx</vt:lpstr>
      <vt:lpstr>NbService</vt:lpstr>
      <vt:lpstr>NbState</vt:lpstr>
      <vt:lpstr>NbStorageNodes</vt:lpstr>
      <vt:lpstr>NbTask</vt:lpstr>
      <vt:lpstr>RF</vt:lpstr>
    </vt:vector>
  </TitlesOfParts>
  <Company>Genesys Telecommunications Laboratories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cchoel</dc:creator>
  <cp:lastModifiedBy>Clement Choel</cp:lastModifiedBy>
  <dcterms:created xsi:type="dcterms:W3CDTF">2015-02-11T14:14:34Z</dcterms:created>
  <dcterms:modified xsi:type="dcterms:W3CDTF">2016-03-23T11:48:35Z</dcterms:modified>
</cp:coreProperties>
</file>